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60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" i="1"/>
  <c r="S3"/>
  <c r="Q3"/>
  <c r="O3"/>
  <c r="M3"/>
  <c r="K3"/>
  <c r="I3"/>
  <c r="H8"/>
  <c r="S8" s="1"/>
  <c r="H11"/>
  <c r="R11" s="1"/>
  <c r="H10"/>
  <c r="S10" s="1"/>
  <c r="H9"/>
  <c r="R9" s="1"/>
  <c r="H7"/>
  <c r="R7" s="1"/>
  <c r="H6"/>
  <c r="S6" s="1"/>
  <c r="H5"/>
  <c r="R5" s="1"/>
  <c r="H4"/>
  <c r="S4" s="1"/>
  <c r="H3"/>
  <c r="R3" s="1"/>
  <c r="F11"/>
  <c r="F10"/>
  <c r="F9"/>
  <c r="F8"/>
  <c r="F7"/>
  <c r="F6"/>
  <c r="F5"/>
  <c r="F3"/>
  <c r="F4"/>
  <c r="E11"/>
  <c r="E10"/>
  <c r="E9"/>
  <c r="E8"/>
  <c r="E7"/>
  <c r="E6"/>
  <c r="E5"/>
  <c r="E3"/>
  <c r="E4"/>
  <c r="J4" l="1"/>
  <c r="L4"/>
  <c r="N4"/>
  <c r="P4"/>
  <c r="R4"/>
  <c r="K5"/>
  <c r="M5"/>
  <c r="O5"/>
  <c r="Q5"/>
  <c r="S5"/>
  <c r="J6"/>
  <c r="L6"/>
  <c r="N6"/>
  <c r="P6"/>
  <c r="R6"/>
  <c r="I7"/>
  <c r="K7"/>
  <c r="M7"/>
  <c r="O7"/>
  <c r="Q7"/>
  <c r="S7"/>
  <c r="J8"/>
  <c r="L8"/>
  <c r="N8"/>
  <c r="P8"/>
  <c r="R8"/>
  <c r="I9"/>
  <c r="K9"/>
  <c r="M9"/>
  <c r="O9"/>
  <c r="Q9"/>
  <c r="S9"/>
  <c r="J10"/>
  <c r="L10"/>
  <c r="N10"/>
  <c r="P10"/>
  <c r="R10"/>
  <c r="I11"/>
  <c r="K11"/>
  <c r="M11"/>
  <c r="O11"/>
  <c r="Q11"/>
  <c r="S11"/>
  <c r="J3"/>
  <c r="L3"/>
  <c r="N3"/>
  <c r="P3"/>
  <c r="I4"/>
  <c r="K4"/>
  <c r="M4"/>
  <c r="O4"/>
  <c r="Q4"/>
  <c r="J5"/>
  <c r="L5"/>
  <c r="N5"/>
  <c r="P5"/>
  <c r="I6"/>
  <c r="K6"/>
  <c r="M6"/>
  <c r="O6"/>
  <c r="Q6"/>
  <c r="J7"/>
  <c r="L7"/>
  <c r="N7"/>
  <c r="P7"/>
  <c r="I8"/>
  <c r="K8"/>
  <c r="M8"/>
  <c r="O8"/>
  <c r="Q8"/>
  <c r="J9"/>
  <c r="L9"/>
  <c r="N9"/>
  <c r="P9"/>
  <c r="I10"/>
  <c r="K10"/>
  <c r="M10"/>
  <c r="O10"/>
  <c r="Q10"/>
  <c r="J11"/>
  <c r="L11"/>
  <c r="N11"/>
  <c r="P11"/>
</calcChain>
</file>

<file path=xl/sharedStrings.xml><?xml version="1.0" encoding="utf-8"?>
<sst xmlns="http://schemas.openxmlformats.org/spreadsheetml/2006/main" count="18" uniqueCount="18">
  <si>
    <t>Nuclear</t>
  </si>
  <si>
    <t>Pulverized Coal</t>
  </si>
  <si>
    <t>NGCC</t>
  </si>
  <si>
    <t>CT</t>
  </si>
  <si>
    <t>Wind</t>
  </si>
  <si>
    <t>Oil</t>
  </si>
  <si>
    <t>IGCC</t>
  </si>
  <si>
    <t>IGCC w/CarbSeq</t>
  </si>
  <si>
    <t>Solar</t>
  </si>
  <si>
    <t>Heat Rate Mbtu/MWhr</t>
  </si>
  <si>
    <t>Fuel Cost</t>
  </si>
  <si>
    <t>$/Mbtu</t>
  </si>
  <si>
    <r>
      <t>Emission Rate lb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/Mbtu</t>
    </r>
  </si>
  <si>
    <t>Investment Cost $/MW</t>
  </si>
  <si>
    <r>
      <t>Var Cost @ 0$/ton CO</t>
    </r>
    <r>
      <rPr>
        <vertAlign val="subscript"/>
        <sz val="10"/>
        <color theme="1"/>
        <rFont val="Times New Roman"/>
        <family val="1"/>
      </rPr>
      <t>2</t>
    </r>
  </si>
  <si>
    <r>
      <t>Var Cost @ $50/ton CO</t>
    </r>
    <r>
      <rPr>
        <vertAlign val="subscript"/>
        <sz val="10"/>
        <color theme="1"/>
        <rFont val="Times New Roman"/>
        <family val="1"/>
      </rPr>
      <t>2</t>
    </r>
  </si>
  <si>
    <t>Annual, 40 year life $/MW/8760</t>
  </si>
  <si>
    <t>Capacity Factors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</si>
</sst>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Nuclear</c:v>
          </c:tx>
          <c:spPr>
            <a:ln>
              <a:prstDash val="dash"/>
            </a:ln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Sheet1!$I$3:$S$3</c:f>
              <c:numCache>
                <c:formatCode>General</c:formatCode>
                <c:ptCount val="11"/>
                <c:pt idx="0">
                  <c:v>607.58181650802555</c:v>
                </c:pt>
                <c:pt idx="1">
                  <c:v>307.69090825401281</c:v>
                </c:pt>
                <c:pt idx="2">
                  <c:v>157.74545412700641</c:v>
                </c:pt>
                <c:pt idx="3">
                  <c:v>107.76363608467094</c:v>
                </c:pt>
                <c:pt idx="4">
                  <c:v>82.772727063503197</c:v>
                </c:pt>
                <c:pt idx="5">
                  <c:v>67.778181650802566</c:v>
                </c:pt>
                <c:pt idx="6">
                  <c:v>57.781818042335473</c:v>
                </c:pt>
                <c:pt idx="7">
                  <c:v>50.641558322001828</c:v>
                </c:pt>
                <c:pt idx="8">
                  <c:v>45.286363531751604</c:v>
                </c:pt>
                <c:pt idx="9">
                  <c:v>41.121212028223638</c:v>
                </c:pt>
                <c:pt idx="10">
                  <c:v>37.789090825401281</c:v>
                </c:pt>
              </c:numCache>
            </c:numRef>
          </c:val>
        </c:ser>
        <c:ser>
          <c:idx val="1"/>
          <c:order val="1"/>
          <c:tx>
            <c:v>Pulverized Coal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Sheet1!$I$4:$S$4</c:f>
              <c:numCache>
                <c:formatCode>General</c:formatCode>
                <c:ptCount val="11"/>
                <c:pt idx="0">
                  <c:v>585.01154850032719</c:v>
                </c:pt>
                <c:pt idx="1">
                  <c:v>325.51077425016359</c:v>
                </c:pt>
                <c:pt idx="2">
                  <c:v>195.76038712508179</c:v>
                </c:pt>
                <c:pt idx="3">
                  <c:v>152.51025808338787</c:v>
                </c:pt>
                <c:pt idx="4">
                  <c:v>130.88519356254091</c:v>
                </c:pt>
                <c:pt idx="5">
                  <c:v>117.91015485003271</c:v>
                </c:pt>
                <c:pt idx="6">
                  <c:v>109.26012904169393</c:v>
                </c:pt>
                <c:pt idx="7">
                  <c:v>103.0815391785948</c:v>
                </c:pt>
                <c:pt idx="8">
                  <c:v>98.447596781270448</c:v>
                </c:pt>
                <c:pt idx="9">
                  <c:v>94.843419361129278</c:v>
                </c:pt>
                <c:pt idx="10">
                  <c:v>91.960077425016351</c:v>
                </c:pt>
              </c:numCache>
            </c:numRef>
          </c:val>
        </c:ser>
        <c:ser>
          <c:idx val="2"/>
          <c:order val="2"/>
          <c:tx>
            <c:v>NGCC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Sheet1!$I$5:$S$5</c:f>
              <c:numCache>
                <c:formatCode>General</c:formatCode>
                <c:ptCount val="11"/>
                <c:pt idx="0">
                  <c:v>311.67097895830949</c:v>
                </c:pt>
                <c:pt idx="1">
                  <c:v>196.80423947915475</c:v>
                </c:pt>
                <c:pt idx="2">
                  <c:v>139.37086973957736</c:v>
                </c:pt>
                <c:pt idx="3">
                  <c:v>120.22641315971825</c:v>
                </c:pt>
                <c:pt idx="4">
                  <c:v>110.65418486978868</c:v>
                </c:pt>
                <c:pt idx="5">
                  <c:v>104.91084789583095</c:v>
                </c:pt>
                <c:pt idx="6">
                  <c:v>101.08195657985912</c:v>
                </c:pt>
                <c:pt idx="7">
                  <c:v>98.347034211307829</c:v>
                </c:pt>
                <c:pt idx="8">
                  <c:v>96.29584243489434</c:v>
                </c:pt>
                <c:pt idx="9">
                  <c:v>94.700471053239411</c:v>
                </c:pt>
                <c:pt idx="10">
                  <c:v>93.424173947915477</c:v>
                </c:pt>
              </c:numCache>
            </c:numRef>
          </c:val>
        </c:ser>
        <c:ser>
          <c:idx val="3"/>
          <c:order val="3"/>
          <c:tx>
            <c:v>CT</c:v>
          </c:tx>
          <c:spPr>
            <a:ln w="12700"/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Sheet1!$I$6:$S$6</c:f>
              <c:numCache>
                <c:formatCode>General</c:formatCode>
                <c:ptCount val="11"/>
                <c:pt idx="0">
                  <c:v>277.91625313662809</c:v>
                </c:pt>
                <c:pt idx="1">
                  <c:v>197.95312656831405</c:v>
                </c:pt>
                <c:pt idx="2">
                  <c:v>157.97156328415701</c:v>
                </c:pt>
                <c:pt idx="3">
                  <c:v>144.64437552277136</c:v>
                </c:pt>
                <c:pt idx="4">
                  <c:v>137.98078164207851</c:v>
                </c:pt>
                <c:pt idx="5">
                  <c:v>133.98262531366282</c:v>
                </c:pt>
                <c:pt idx="6">
                  <c:v>131.3171877613857</c:v>
                </c:pt>
                <c:pt idx="7">
                  <c:v>129.41330379547344</c:v>
                </c:pt>
                <c:pt idx="8">
                  <c:v>127.98539082103926</c:v>
                </c:pt>
                <c:pt idx="9">
                  <c:v>126.87479184092379</c:v>
                </c:pt>
                <c:pt idx="10">
                  <c:v>125.98631265683142</c:v>
                </c:pt>
              </c:numCache>
            </c:numRef>
          </c:val>
        </c:ser>
        <c:ser>
          <c:idx val="4"/>
          <c:order val="4"/>
          <c:tx>
            <c:v>Wind</c:v>
          </c:tx>
          <c:spPr>
            <a:ln>
              <a:prstDash val="sysDash"/>
            </a:ln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Sheet1!$I$7:$S$7</c:f>
              <c:numCache>
                <c:formatCode>General</c:formatCode>
                <c:ptCount val="11"/>
                <c:pt idx="0">
                  <c:v>459.0000199512566</c:v>
                </c:pt>
                <c:pt idx="1">
                  <c:v>229.5000099756283</c:v>
                </c:pt>
                <c:pt idx="2">
                  <c:v>114.75000498781415</c:v>
                </c:pt>
                <c:pt idx="3">
                  <c:v>76.500003325209448</c:v>
                </c:pt>
                <c:pt idx="4">
                  <c:v>57.375002493907076</c:v>
                </c:pt>
                <c:pt idx="5">
                  <c:v>45.900001995125663</c:v>
                </c:pt>
                <c:pt idx="6">
                  <c:v>38.250001662604724</c:v>
                </c:pt>
                <c:pt idx="7">
                  <c:v>32.785715710804048</c:v>
                </c:pt>
                <c:pt idx="8">
                  <c:v>28.687501246953538</c:v>
                </c:pt>
                <c:pt idx="9">
                  <c:v>25.500001108403147</c:v>
                </c:pt>
                <c:pt idx="10">
                  <c:v>22.950000997562832</c:v>
                </c:pt>
              </c:numCache>
            </c:numRef>
          </c:val>
        </c:ser>
        <c:ser>
          <c:idx val="5"/>
          <c:order val="5"/>
          <c:tx>
            <c:v>Oil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Sheet1!$I$8:$S$8</c:f>
              <c:numCache>
                <c:formatCode>General</c:formatCode>
                <c:ptCount val="11"/>
                <c:pt idx="0">
                  <c:v>278.83949134060441</c:v>
                </c:pt>
                <c:pt idx="1">
                  <c:v>220.47224567030221</c:v>
                </c:pt>
                <c:pt idx="2">
                  <c:v>191.2886228351511</c:v>
                </c:pt>
                <c:pt idx="3">
                  <c:v>181.56074855676741</c:v>
                </c:pt>
                <c:pt idx="4">
                  <c:v>176.69681141757553</c:v>
                </c:pt>
                <c:pt idx="5">
                  <c:v>173.77844913406042</c:v>
                </c:pt>
                <c:pt idx="6">
                  <c:v>171.83287427838368</c:v>
                </c:pt>
                <c:pt idx="7">
                  <c:v>170.4431779529003</c:v>
                </c:pt>
                <c:pt idx="8">
                  <c:v>169.40090570878777</c:v>
                </c:pt>
                <c:pt idx="9">
                  <c:v>168.59024951892246</c:v>
                </c:pt>
                <c:pt idx="10">
                  <c:v>167.94172456703021</c:v>
                </c:pt>
              </c:numCache>
            </c:numRef>
          </c:val>
        </c:ser>
        <c:ser>
          <c:idx val="6"/>
          <c:order val="6"/>
          <c:tx>
            <c:v>IGCC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Sheet1!$I$9:$S$9</c:f>
              <c:numCache>
                <c:formatCode>General</c:formatCode>
                <c:ptCount val="11"/>
                <c:pt idx="0">
                  <c:v>659.16469150802561</c:v>
                </c:pt>
                <c:pt idx="1">
                  <c:v>359.27378325401281</c:v>
                </c:pt>
                <c:pt idx="2">
                  <c:v>209.32832912700638</c:v>
                </c:pt>
                <c:pt idx="3">
                  <c:v>159.34651108467094</c:v>
                </c:pt>
                <c:pt idx="4">
                  <c:v>134.3556020635032</c:v>
                </c:pt>
                <c:pt idx="5">
                  <c:v>119.36105665080257</c:v>
                </c:pt>
                <c:pt idx="6">
                  <c:v>109.36469304233546</c:v>
                </c:pt>
                <c:pt idx="7">
                  <c:v>102.22443332200183</c:v>
                </c:pt>
                <c:pt idx="8">
                  <c:v>96.869238531751591</c:v>
                </c:pt>
                <c:pt idx="9">
                  <c:v>92.70408702822364</c:v>
                </c:pt>
                <c:pt idx="10">
                  <c:v>89.371965825401276</c:v>
                </c:pt>
              </c:numCache>
            </c:numRef>
          </c:val>
        </c:ser>
        <c:ser>
          <c:idx val="7"/>
          <c:order val="7"/>
          <c:tx>
            <c:v>IGCC w/CarbSeq</c:v>
          </c:tx>
          <c:spPr>
            <a:ln cmpd="sng">
              <a:prstDash val="sysDot"/>
            </a:ln>
          </c:spPr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Sheet1!$I$10:$S$10</c:f>
              <c:numCache>
                <c:formatCode>General</c:formatCode>
                <c:ptCount val="11"/>
                <c:pt idx="0">
                  <c:v>812.98758553176117</c:v>
                </c:pt>
                <c:pt idx="1">
                  <c:v>418.89194276588057</c:v>
                </c:pt>
                <c:pt idx="2">
                  <c:v>221.8441213829403</c:v>
                </c:pt>
                <c:pt idx="3">
                  <c:v>156.16151425529355</c:v>
                </c:pt>
                <c:pt idx="4">
                  <c:v>123.32021069147015</c:v>
                </c:pt>
                <c:pt idx="5">
                  <c:v>103.61542855317613</c:v>
                </c:pt>
                <c:pt idx="6">
                  <c:v>90.478907127646778</c:v>
                </c:pt>
                <c:pt idx="7">
                  <c:v>81.095677537982951</c:v>
                </c:pt>
                <c:pt idx="8">
                  <c:v>74.058255345735077</c:v>
                </c:pt>
                <c:pt idx="9">
                  <c:v>68.584704751764519</c:v>
                </c:pt>
                <c:pt idx="10">
                  <c:v>64.205864276588059</c:v>
                </c:pt>
              </c:numCache>
            </c:numRef>
          </c:val>
        </c:ser>
        <c:ser>
          <c:idx val="8"/>
          <c:order val="8"/>
          <c:tx>
            <c:v>Solar</c:v>
          </c:tx>
          <c:marker>
            <c:symbol val="none"/>
          </c:marker>
          <c:cat>
            <c:numRef>
              <c:f>Sheet1!$I$2:$S$2</c:f>
              <c:numCache>
                <c:formatCode>General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Sheet1!$I$11:$S$11</c:f>
              <c:numCache>
                <c:formatCode>General</c:formatCode>
                <c:ptCount val="11"/>
                <c:pt idx="0">
                  <c:v>1198.1628191199638</c:v>
                </c:pt>
                <c:pt idx="1">
                  <c:v>599.08140955998192</c:v>
                </c:pt>
                <c:pt idx="2">
                  <c:v>299.54070477999096</c:v>
                </c:pt>
                <c:pt idx="3">
                  <c:v>199.69380318666066</c:v>
                </c:pt>
                <c:pt idx="4">
                  <c:v>149.77035238999548</c:v>
                </c:pt>
                <c:pt idx="5">
                  <c:v>119.8162819119964</c:v>
                </c:pt>
                <c:pt idx="6">
                  <c:v>99.84690159333033</c:v>
                </c:pt>
                <c:pt idx="7">
                  <c:v>85.583058508568868</c:v>
                </c:pt>
                <c:pt idx="8">
                  <c:v>74.88517619499774</c:v>
                </c:pt>
                <c:pt idx="9">
                  <c:v>66.56460106222022</c:v>
                </c:pt>
                <c:pt idx="10">
                  <c:v>59.908140955998199</c:v>
                </c:pt>
              </c:numCache>
            </c:numRef>
          </c:val>
        </c:ser>
        <c:marker val="1"/>
        <c:axId val="54609408"/>
        <c:axId val="54610944"/>
      </c:lineChart>
      <c:catAx>
        <c:axId val="54609408"/>
        <c:scaling>
          <c:orientation val="minMax"/>
        </c:scaling>
        <c:axPos val="b"/>
        <c:majorGridlines/>
        <c:numFmt formatCode="General" sourceLinked="1"/>
        <c:tickLblPos val="nextTo"/>
        <c:crossAx val="54610944"/>
        <c:crosses val="autoZero"/>
        <c:auto val="1"/>
        <c:lblAlgn val="ctr"/>
        <c:lblOffset val="100"/>
      </c:catAx>
      <c:valAx>
        <c:axId val="54610944"/>
        <c:scaling>
          <c:orientation val="minMax"/>
          <c:max val="250"/>
        </c:scaling>
        <c:axPos val="l"/>
        <c:majorGridlines/>
        <c:numFmt formatCode="General" sourceLinked="1"/>
        <c:tickLblPos val="nextTo"/>
        <c:crossAx val="54609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11</xdr:row>
      <xdr:rowOff>142875</xdr:rowOff>
    </xdr:from>
    <xdr:to>
      <xdr:col>15</xdr:col>
      <xdr:colOff>419100</xdr:colOff>
      <xdr:row>26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A5" workbookViewId="0">
      <selection activeCell="E22" sqref="E22"/>
    </sheetView>
  </sheetViews>
  <sheetFormatPr defaultRowHeight="15"/>
  <cols>
    <col min="8" max="8" width="10.28515625" customWidth="1"/>
  </cols>
  <sheetData>
    <row r="1" spans="1:19" ht="24" customHeight="1">
      <c r="B1" s="9" t="s">
        <v>9</v>
      </c>
      <c r="C1" s="5" t="s">
        <v>10</v>
      </c>
      <c r="D1" s="9" t="s">
        <v>12</v>
      </c>
      <c r="E1" s="9" t="s">
        <v>14</v>
      </c>
      <c r="F1" s="9" t="s">
        <v>15</v>
      </c>
      <c r="G1" s="9" t="s">
        <v>13</v>
      </c>
      <c r="H1" s="9" t="s">
        <v>16</v>
      </c>
      <c r="I1" s="7" t="s">
        <v>17</v>
      </c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5.75" customHeight="1" thickBot="1">
      <c r="B2" s="10"/>
      <c r="C2" s="6" t="s">
        <v>11</v>
      </c>
      <c r="D2" s="10"/>
      <c r="E2" s="10"/>
      <c r="F2" s="10"/>
      <c r="G2" s="10"/>
      <c r="H2" s="10"/>
      <c r="I2">
        <v>0.05</v>
      </c>
      <c r="J2">
        <v>0.1</v>
      </c>
      <c r="K2">
        <v>0.2</v>
      </c>
      <c r="L2">
        <v>0.3</v>
      </c>
      <c r="M2">
        <v>0.4</v>
      </c>
      <c r="N2">
        <v>0.5</v>
      </c>
      <c r="O2">
        <v>0.6</v>
      </c>
      <c r="P2">
        <v>0.7</v>
      </c>
      <c r="Q2">
        <v>0.8</v>
      </c>
      <c r="R2">
        <v>0.9</v>
      </c>
      <c r="S2">
        <v>1</v>
      </c>
    </row>
    <row r="3" spans="1:19" ht="15.75" thickBot="1">
      <c r="A3" s="1" t="s">
        <v>0</v>
      </c>
      <c r="B3" s="2">
        <v>10.4</v>
      </c>
      <c r="C3" s="2">
        <v>0.75</v>
      </c>
      <c r="D3" s="2">
        <v>0</v>
      </c>
      <c r="E3" s="4">
        <f t="shared" ref="E3:E11" si="0">B3*(C3+D3*0)</f>
        <v>7.8000000000000007</v>
      </c>
      <c r="F3" s="4">
        <f t="shared" ref="F3:F11" si="1">B3*(C3+D3*50/2000)</f>
        <v>7.8000000000000007</v>
      </c>
      <c r="G3" s="2">
        <v>2569000</v>
      </c>
      <c r="H3" s="2">
        <f t="shared" ref="H3:H11" si="2">((G3*(0.1)*(1.1)^40)/(1.1^40 -1))/8760</f>
        <v>29.989090825401281</v>
      </c>
      <c r="I3">
        <f t="shared" ref="I3:I11" si="3">F3+H3/I$2</f>
        <v>607.58181650802555</v>
      </c>
      <c r="J3">
        <f t="shared" ref="J3:J11" si="4">F3+H3/J$2</f>
        <v>307.69090825401281</v>
      </c>
      <c r="K3">
        <f t="shared" ref="K3:K11" si="5">F3+H3/K$2</f>
        <v>157.74545412700641</v>
      </c>
      <c r="L3">
        <f t="shared" ref="L3:L11" si="6">F3+H3/L$2</f>
        <v>107.76363608467094</v>
      </c>
      <c r="M3">
        <f t="shared" ref="M3:M11" si="7">F3+H3/M$2</f>
        <v>82.772727063503197</v>
      </c>
      <c r="N3">
        <f t="shared" ref="N3:N11" si="8">F3+H3/N$2</f>
        <v>67.778181650802566</v>
      </c>
      <c r="O3">
        <f t="shared" ref="O3:O11" si="9">F3+H3/O$2</f>
        <v>57.781818042335473</v>
      </c>
      <c r="P3">
        <f t="shared" ref="P3:P11" si="10">F3+H3/P$2</f>
        <v>50.641558322001828</v>
      </c>
      <c r="Q3">
        <f t="shared" ref="Q3:Q11" si="11">F3+H3/Q$2</f>
        <v>45.286363531751604</v>
      </c>
      <c r="R3">
        <f t="shared" ref="R3:R11" si="12">F3+H3/R$2</f>
        <v>41.121212028223638</v>
      </c>
      <c r="S3">
        <f t="shared" ref="S3:S11" si="13">F3+H3/S$2</f>
        <v>37.789090825401281</v>
      </c>
    </row>
    <row r="4" spans="1:19" ht="26.25" thickBot="1">
      <c r="A4" s="3" t="s">
        <v>1</v>
      </c>
      <c r="B4" s="4">
        <v>9.1999999999999993</v>
      </c>
      <c r="C4" s="4">
        <v>1.8</v>
      </c>
      <c r="D4" s="4">
        <v>215</v>
      </c>
      <c r="E4" s="4">
        <f t="shared" si="0"/>
        <v>16.559999999999999</v>
      </c>
      <c r="F4" s="4">
        <f t="shared" si="1"/>
        <v>66.009999999999991</v>
      </c>
      <c r="G4" s="4">
        <v>2223000</v>
      </c>
      <c r="H4" s="2">
        <f t="shared" si="2"/>
        <v>25.950077425016364</v>
      </c>
      <c r="I4">
        <f t="shared" si="3"/>
        <v>585.01154850032719</v>
      </c>
      <c r="J4">
        <f t="shared" si="4"/>
        <v>325.51077425016359</v>
      </c>
      <c r="K4">
        <f t="shared" si="5"/>
        <v>195.76038712508179</v>
      </c>
      <c r="L4">
        <f t="shared" si="6"/>
        <v>152.51025808338787</v>
      </c>
      <c r="M4">
        <f t="shared" si="7"/>
        <v>130.88519356254091</v>
      </c>
      <c r="N4">
        <f t="shared" si="8"/>
        <v>117.91015485003271</v>
      </c>
      <c r="O4">
        <f t="shared" si="9"/>
        <v>109.26012904169393</v>
      </c>
      <c r="P4">
        <f t="shared" si="10"/>
        <v>103.0815391785948</v>
      </c>
      <c r="Q4">
        <f t="shared" si="11"/>
        <v>98.447596781270448</v>
      </c>
      <c r="R4">
        <f t="shared" si="12"/>
        <v>94.843419361129278</v>
      </c>
      <c r="S4">
        <f t="shared" si="13"/>
        <v>91.960077425016351</v>
      </c>
    </row>
    <row r="5" spans="1:19" ht="15.75" thickBot="1">
      <c r="A5" s="3" t="s">
        <v>2</v>
      </c>
      <c r="B5" s="4">
        <v>7.5</v>
      </c>
      <c r="C5" s="4">
        <v>8</v>
      </c>
      <c r="D5" s="4">
        <v>117</v>
      </c>
      <c r="E5" s="4">
        <f t="shared" si="0"/>
        <v>60</v>
      </c>
      <c r="F5" s="4">
        <f t="shared" si="1"/>
        <v>81.9375</v>
      </c>
      <c r="G5" s="4">
        <v>984000</v>
      </c>
      <c r="H5" s="2">
        <f t="shared" si="2"/>
        <v>11.486673947915476</v>
      </c>
      <c r="I5">
        <f t="shared" si="3"/>
        <v>311.67097895830949</v>
      </c>
      <c r="J5">
        <f t="shared" si="4"/>
        <v>196.80423947915475</v>
      </c>
      <c r="K5">
        <f t="shared" si="5"/>
        <v>139.37086973957736</v>
      </c>
      <c r="L5">
        <f t="shared" si="6"/>
        <v>120.22641315971825</v>
      </c>
      <c r="M5">
        <f t="shared" si="7"/>
        <v>110.65418486978868</v>
      </c>
      <c r="N5">
        <f t="shared" si="8"/>
        <v>104.91084789583095</v>
      </c>
      <c r="O5">
        <f t="shared" si="9"/>
        <v>101.08195657985912</v>
      </c>
      <c r="P5">
        <f t="shared" si="10"/>
        <v>98.347034211307829</v>
      </c>
      <c r="Q5">
        <f t="shared" si="11"/>
        <v>96.29584243489434</v>
      </c>
      <c r="R5">
        <f t="shared" si="12"/>
        <v>94.700471053239411</v>
      </c>
      <c r="S5">
        <f t="shared" si="13"/>
        <v>93.424173947915477</v>
      </c>
    </row>
    <row r="6" spans="1:19" ht="15.75" thickBot="1">
      <c r="A6" s="3" t="s">
        <v>3</v>
      </c>
      <c r="B6" s="4">
        <v>10.8</v>
      </c>
      <c r="C6" s="4">
        <v>8</v>
      </c>
      <c r="D6" s="4">
        <v>117</v>
      </c>
      <c r="E6" s="4">
        <f t="shared" si="0"/>
        <v>86.4</v>
      </c>
      <c r="F6" s="4">
        <f t="shared" si="1"/>
        <v>117.99000000000001</v>
      </c>
      <c r="G6" s="4">
        <v>685000</v>
      </c>
      <c r="H6" s="2">
        <f t="shared" si="2"/>
        <v>7.996312656831404</v>
      </c>
      <c r="I6">
        <f t="shared" si="3"/>
        <v>277.91625313662809</v>
      </c>
      <c r="J6">
        <f t="shared" si="4"/>
        <v>197.95312656831405</v>
      </c>
      <c r="K6">
        <f t="shared" si="5"/>
        <v>157.97156328415701</v>
      </c>
      <c r="L6">
        <f t="shared" si="6"/>
        <v>144.64437552277136</v>
      </c>
      <c r="M6">
        <f t="shared" si="7"/>
        <v>137.98078164207851</v>
      </c>
      <c r="N6">
        <f t="shared" si="8"/>
        <v>133.98262531366282</v>
      </c>
      <c r="O6">
        <f t="shared" si="9"/>
        <v>131.3171877613857</v>
      </c>
      <c r="P6">
        <f t="shared" si="10"/>
        <v>129.41330379547344</v>
      </c>
      <c r="Q6">
        <f t="shared" si="11"/>
        <v>127.98539082103926</v>
      </c>
      <c r="R6">
        <f t="shared" si="12"/>
        <v>126.87479184092379</v>
      </c>
      <c r="S6">
        <f t="shared" si="13"/>
        <v>125.98631265683142</v>
      </c>
    </row>
    <row r="7" spans="1:19" ht="15.75" thickBot="1">
      <c r="A7" s="3" t="s">
        <v>4</v>
      </c>
      <c r="B7" s="4">
        <v>0</v>
      </c>
      <c r="C7" s="4">
        <v>0</v>
      </c>
      <c r="D7" s="4">
        <v>0</v>
      </c>
      <c r="E7" s="4">
        <f t="shared" si="0"/>
        <v>0</v>
      </c>
      <c r="F7" s="4">
        <f t="shared" si="1"/>
        <v>0</v>
      </c>
      <c r="G7" s="4">
        <v>1966000</v>
      </c>
      <c r="H7" s="2">
        <f t="shared" si="2"/>
        <v>22.950000997562832</v>
      </c>
      <c r="I7">
        <f t="shared" si="3"/>
        <v>459.0000199512566</v>
      </c>
      <c r="J7">
        <f t="shared" si="4"/>
        <v>229.5000099756283</v>
      </c>
      <c r="K7">
        <f t="shared" si="5"/>
        <v>114.75000498781415</v>
      </c>
      <c r="L7">
        <f t="shared" si="6"/>
        <v>76.500003325209448</v>
      </c>
      <c r="M7">
        <f t="shared" si="7"/>
        <v>57.375002493907076</v>
      </c>
      <c r="N7">
        <f t="shared" si="8"/>
        <v>45.900001995125663</v>
      </c>
      <c r="O7">
        <f t="shared" si="9"/>
        <v>38.250001662604724</v>
      </c>
      <c r="P7">
        <f t="shared" si="10"/>
        <v>32.785715710804048</v>
      </c>
      <c r="Q7">
        <f t="shared" si="11"/>
        <v>28.687501246953538</v>
      </c>
      <c r="R7">
        <f t="shared" si="12"/>
        <v>25.500001108403147</v>
      </c>
      <c r="S7">
        <f t="shared" si="13"/>
        <v>22.950000997562832</v>
      </c>
    </row>
    <row r="8" spans="1:19" ht="15.75" thickBot="1">
      <c r="A8" s="3" t="s">
        <v>5</v>
      </c>
      <c r="B8" s="4">
        <v>10.1</v>
      </c>
      <c r="C8" s="4">
        <v>12</v>
      </c>
      <c r="D8" s="4">
        <v>162</v>
      </c>
      <c r="E8" s="4">
        <f t="shared" si="0"/>
        <v>121.19999999999999</v>
      </c>
      <c r="F8" s="4">
        <f t="shared" si="1"/>
        <v>162.10499999999999</v>
      </c>
      <c r="G8" s="4">
        <v>500000</v>
      </c>
      <c r="H8" s="2">
        <f t="shared" si="2"/>
        <v>5.8367245670302221</v>
      </c>
      <c r="I8">
        <f t="shared" si="3"/>
        <v>278.83949134060441</v>
      </c>
      <c r="J8">
        <f t="shared" si="4"/>
        <v>220.47224567030221</v>
      </c>
      <c r="K8">
        <f t="shared" si="5"/>
        <v>191.2886228351511</v>
      </c>
      <c r="L8">
        <f t="shared" si="6"/>
        <v>181.56074855676741</v>
      </c>
      <c r="M8">
        <f t="shared" si="7"/>
        <v>176.69681141757553</v>
      </c>
      <c r="N8">
        <f t="shared" si="8"/>
        <v>173.77844913406042</v>
      </c>
      <c r="O8">
        <f t="shared" si="9"/>
        <v>171.83287427838368</v>
      </c>
      <c r="P8">
        <f t="shared" si="10"/>
        <v>170.4431779529003</v>
      </c>
      <c r="Q8">
        <f t="shared" si="11"/>
        <v>169.40090570878777</v>
      </c>
      <c r="R8">
        <f t="shared" si="12"/>
        <v>168.59024951892246</v>
      </c>
      <c r="S8">
        <f t="shared" si="13"/>
        <v>167.94172456703021</v>
      </c>
    </row>
    <row r="9" spans="1:19" ht="15.75" thickBot="1">
      <c r="A9" s="3" t="s">
        <v>6</v>
      </c>
      <c r="B9" s="4">
        <v>8.7650000000000006</v>
      </c>
      <c r="C9" s="4">
        <v>1.8</v>
      </c>
      <c r="D9" s="4">
        <v>199</v>
      </c>
      <c r="E9" s="4">
        <f t="shared" si="0"/>
        <v>15.777000000000001</v>
      </c>
      <c r="F9" s="4">
        <f t="shared" si="1"/>
        <v>59.382874999999999</v>
      </c>
      <c r="G9" s="4">
        <v>2569000</v>
      </c>
      <c r="H9" s="2">
        <f t="shared" si="2"/>
        <v>29.989090825401281</v>
      </c>
      <c r="I9">
        <f t="shared" si="3"/>
        <v>659.16469150802561</v>
      </c>
      <c r="J9">
        <f t="shared" si="4"/>
        <v>359.27378325401281</v>
      </c>
      <c r="K9">
        <f t="shared" si="5"/>
        <v>209.32832912700638</v>
      </c>
      <c r="L9">
        <f t="shared" si="6"/>
        <v>159.34651108467094</v>
      </c>
      <c r="M9">
        <f t="shared" si="7"/>
        <v>134.3556020635032</v>
      </c>
      <c r="N9">
        <f t="shared" si="8"/>
        <v>119.36105665080257</v>
      </c>
      <c r="O9">
        <f t="shared" si="9"/>
        <v>109.36469304233546</v>
      </c>
      <c r="P9">
        <f t="shared" si="10"/>
        <v>102.22443332200183</v>
      </c>
      <c r="Q9">
        <f t="shared" si="11"/>
        <v>96.869238531751591</v>
      </c>
      <c r="R9">
        <f t="shared" si="12"/>
        <v>92.70408702822364</v>
      </c>
      <c r="S9">
        <f t="shared" si="13"/>
        <v>89.371965825401276</v>
      </c>
    </row>
    <row r="10" spans="1:19" ht="39" thickBot="1">
      <c r="A10" s="3" t="s">
        <v>7</v>
      </c>
      <c r="B10" s="4">
        <v>10.781000000000001</v>
      </c>
      <c r="C10" s="4">
        <v>1.8</v>
      </c>
      <c r="D10" s="4">
        <v>20</v>
      </c>
      <c r="E10" s="4">
        <f t="shared" si="0"/>
        <v>19.405800000000003</v>
      </c>
      <c r="F10" s="4">
        <f t="shared" si="1"/>
        <v>24.796299999999999</v>
      </c>
      <c r="G10" s="4">
        <v>3376000</v>
      </c>
      <c r="H10" s="2">
        <f t="shared" si="2"/>
        <v>39.409564276588064</v>
      </c>
      <c r="I10">
        <f t="shared" si="3"/>
        <v>812.98758553176117</v>
      </c>
      <c r="J10">
        <f t="shared" si="4"/>
        <v>418.89194276588057</v>
      </c>
      <c r="K10">
        <f t="shared" si="5"/>
        <v>221.8441213829403</v>
      </c>
      <c r="L10">
        <f t="shared" si="6"/>
        <v>156.16151425529355</v>
      </c>
      <c r="M10">
        <f t="shared" si="7"/>
        <v>123.32021069147015</v>
      </c>
      <c r="N10">
        <f t="shared" si="8"/>
        <v>103.61542855317613</v>
      </c>
      <c r="O10">
        <f t="shared" si="9"/>
        <v>90.478907127646778</v>
      </c>
      <c r="P10">
        <f t="shared" si="10"/>
        <v>81.095677537982951</v>
      </c>
      <c r="Q10">
        <f t="shared" si="11"/>
        <v>74.058255345735077</v>
      </c>
      <c r="R10">
        <f t="shared" si="12"/>
        <v>68.584704751764519</v>
      </c>
      <c r="S10">
        <f t="shared" si="13"/>
        <v>64.205864276588059</v>
      </c>
    </row>
    <row r="11" spans="1:19" ht="15.75" thickBot="1">
      <c r="A11" s="3" t="s">
        <v>8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f t="shared" si="1"/>
        <v>0</v>
      </c>
      <c r="G11" s="4">
        <v>5132000</v>
      </c>
      <c r="H11" s="2">
        <f t="shared" si="2"/>
        <v>59.908140955998199</v>
      </c>
      <c r="I11">
        <f t="shared" si="3"/>
        <v>1198.1628191199638</v>
      </c>
      <c r="J11">
        <f t="shared" si="4"/>
        <v>599.08140955998192</v>
      </c>
      <c r="K11">
        <f t="shared" si="5"/>
        <v>299.54070477999096</v>
      </c>
      <c r="L11">
        <f t="shared" si="6"/>
        <v>199.69380318666066</v>
      </c>
      <c r="M11">
        <f t="shared" si="7"/>
        <v>149.77035238999548</v>
      </c>
      <c r="N11">
        <f t="shared" si="8"/>
        <v>119.8162819119964</v>
      </c>
      <c r="O11">
        <f t="shared" si="9"/>
        <v>99.84690159333033</v>
      </c>
      <c r="P11">
        <f t="shared" si="10"/>
        <v>85.583058508568868</v>
      </c>
      <c r="Q11">
        <f t="shared" si="11"/>
        <v>74.88517619499774</v>
      </c>
      <c r="R11">
        <f t="shared" si="12"/>
        <v>66.56460106222022</v>
      </c>
      <c r="S11">
        <f t="shared" si="13"/>
        <v>59.908140955998199</v>
      </c>
    </row>
  </sheetData>
  <mergeCells count="7">
    <mergeCell ref="I1:S1"/>
    <mergeCell ref="B1:B2"/>
    <mergeCell ref="D1:D2"/>
    <mergeCell ref="E1:E2"/>
    <mergeCell ref="F1:F2"/>
    <mergeCell ref="G1:G2"/>
    <mergeCell ref="H1:H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D. McCalley</dc:creator>
  <cp:lastModifiedBy>James D. McCalley</cp:lastModifiedBy>
  <dcterms:created xsi:type="dcterms:W3CDTF">2008-11-19T13:12:21Z</dcterms:created>
  <dcterms:modified xsi:type="dcterms:W3CDTF">2010-12-06T16:43:43Z</dcterms:modified>
</cp:coreProperties>
</file>